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05" windowWidth="9600" windowHeight="11040"/>
  </bookViews>
  <sheets>
    <sheet name="Приложение 2.1" sheetId="4" r:id="rId1"/>
    <sheet name="Лист2" sheetId="2" r:id="rId2"/>
    <sheet name="Лист3" sheetId="3" r:id="rId3"/>
  </sheets>
  <definedNames>
    <definedName name="_xlnm.Print_Titles" localSheetId="0">'Приложение 2.1'!$3:$5</definedName>
    <definedName name="_xlnm.Print_Area" localSheetId="0">'Приложение 2.1'!$A$1:$J$52</definedName>
  </definedNames>
  <calcPr calcId="144525"/>
</workbook>
</file>

<file path=xl/calcChain.xml><?xml version="1.0" encoding="utf-8"?>
<calcChain xmlns="http://schemas.openxmlformats.org/spreadsheetml/2006/main">
  <c r="F48" i="4" l="1"/>
  <c r="J44" i="4"/>
  <c r="I43" i="4"/>
  <c r="J43" i="4" s="1"/>
  <c r="I42" i="4"/>
  <c r="J42" i="4" s="1"/>
  <c r="F37" i="4"/>
  <c r="F9" i="4"/>
  <c r="E9" i="4"/>
  <c r="E7" i="4"/>
  <c r="E17" i="4"/>
  <c r="G48" i="4" l="1"/>
  <c r="E47" i="4" l="1"/>
  <c r="G23" i="4"/>
  <c r="J48" i="4"/>
  <c r="I48" i="4"/>
  <c r="H48" i="4"/>
  <c r="J47" i="4"/>
  <c r="I47" i="4"/>
  <c r="H47" i="4"/>
  <c r="G47" i="4"/>
  <c r="F47" i="4"/>
  <c r="E27" i="4"/>
  <c r="J27" i="4"/>
  <c r="I27" i="4"/>
  <c r="H27" i="4"/>
  <c r="G27" i="4"/>
  <c r="F24" i="4"/>
  <c r="F45" i="4" l="1"/>
  <c r="F49" i="4" s="1"/>
  <c r="F27" i="4"/>
  <c r="J24" i="4" l="1"/>
  <c r="I24" i="4"/>
  <c r="H24" i="4"/>
  <c r="G24" i="4"/>
  <c r="E24" i="4" s="1"/>
  <c r="J23" i="4"/>
  <c r="I23" i="4"/>
  <c r="H23" i="4"/>
  <c r="F23" i="4"/>
  <c r="E18" i="4"/>
  <c r="E36" i="4" l="1"/>
  <c r="J30" i="4"/>
  <c r="I30" i="4"/>
  <c r="H30" i="4"/>
  <c r="G30" i="4"/>
  <c r="E16" i="4"/>
  <c r="G14" i="4"/>
  <c r="F14" i="4"/>
  <c r="E15" i="4"/>
  <c r="J14" i="4"/>
  <c r="I14" i="4"/>
  <c r="H14" i="4"/>
  <c r="E13" i="4"/>
  <c r="E12" i="4"/>
  <c r="E11" i="4"/>
  <c r="E10" i="4"/>
  <c r="E14" i="4" l="1"/>
  <c r="E26" i="4"/>
  <c r="E29" i="4"/>
  <c r="E33" i="4"/>
  <c r="J7" i="4" l="1"/>
  <c r="I7" i="4"/>
  <c r="H7" i="4"/>
  <c r="F7" i="4"/>
  <c r="G39" i="4" l="1"/>
  <c r="G20" i="4" l="1"/>
  <c r="E44" i="4"/>
  <c r="E43" i="4" l="1"/>
  <c r="E23" i="4" l="1"/>
  <c r="G32" i="4"/>
  <c r="H32" i="4"/>
  <c r="I32" i="4"/>
  <c r="J32" i="4"/>
  <c r="E32" i="4" l="1"/>
  <c r="H45" i="4"/>
  <c r="I45" i="4"/>
  <c r="I49" i="4" s="1"/>
  <c r="J45" i="4"/>
  <c r="J49" i="4" s="1"/>
  <c r="H49" i="4" l="1"/>
  <c r="H46" i="4"/>
  <c r="E21" i="4"/>
  <c r="E8" i="4"/>
  <c r="E20" i="4" l="1"/>
  <c r="E19" i="4" s="1"/>
  <c r="I19" i="4"/>
  <c r="H19" i="4"/>
  <c r="G19" i="4"/>
  <c r="F19" i="4"/>
  <c r="E30" i="4"/>
  <c r="F30" i="4"/>
  <c r="H22" i="4" l="1"/>
  <c r="I22" i="4"/>
  <c r="I46" i="4" s="1"/>
  <c r="G22" i="4"/>
  <c r="F22" i="4"/>
  <c r="G45" i="4"/>
  <c r="G46" i="4" s="1"/>
  <c r="E42" i="4"/>
  <c r="G7" i="4"/>
  <c r="J40" i="4"/>
  <c r="J39" i="4"/>
  <c r="J38" i="4"/>
  <c r="I40" i="4"/>
  <c r="I39" i="4"/>
  <c r="I38" i="4"/>
  <c r="G40" i="4"/>
  <c r="G38" i="4"/>
  <c r="H40" i="4"/>
  <c r="H39" i="4"/>
  <c r="H38" i="4"/>
  <c r="F40" i="4"/>
  <c r="J19" i="4"/>
  <c r="G49" i="4" l="1"/>
  <c r="E45" i="4"/>
  <c r="E49" i="4" s="1"/>
  <c r="J22" i="4"/>
  <c r="J46" i="4" s="1"/>
  <c r="E46" i="4" s="1"/>
  <c r="E39" i="4"/>
  <c r="E48" i="4" s="1"/>
  <c r="E40" i="4"/>
  <c r="H37" i="4"/>
  <c r="I37" i="4"/>
  <c r="G37" i="4"/>
  <c r="J37" i="4"/>
  <c r="E22" i="4" l="1"/>
  <c r="F38" i="4" l="1"/>
  <c r="F46" i="4" l="1"/>
  <c r="E38" i="4"/>
  <c r="E37" i="4" l="1"/>
</calcChain>
</file>

<file path=xl/sharedStrings.xml><?xml version="1.0" encoding="utf-8"?>
<sst xmlns="http://schemas.openxmlformats.org/spreadsheetml/2006/main" count="102" uniqueCount="59">
  <si>
    <t>УЖКХ</t>
  </si>
  <si>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</si>
  <si>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</si>
  <si>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</si>
  <si>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</si>
  <si>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</si>
  <si>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</si>
  <si>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УКС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</si>
  <si>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</si>
  <si>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</si>
  <si>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</si>
  <si>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</si>
  <si>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</si>
  <si>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</si>
  <si>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</si>
  <si>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</si>
  <si>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</si>
  <si>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</si>
  <si>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</si>
  <si>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</si>
  <si>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</si>
  <si>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УЖКХ, УКС</t>
  </si>
  <si>
    <t>УКС, КМС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</si>
  <si>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</si>
  <si>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</si>
  <si>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 xml:space="preserve">Ответственный исполнитель, соисполнитель муниципальной программы 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</si>
  <si>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</si>
  <si>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</si>
  <si>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</si>
  <si>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>Подпрограмма 5 «Содержание объектов внешнего благоустройства муниципальной собственности на территории городского поселения Белоярский»</t>
  </si>
  <si>
    <t>ПРИЛОЖЕНИЕ 2.1.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</si>
  <si>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 xml:space="preserve">
Перечень основных мероприятий муниципальной программы, объемы и источники их финансирования
</t>
  </si>
  <si>
    <t>Управление жилищно-коммунального хозяйства администрации Белоярского района (далее - УЖКХ), Управление капитального строительства администрации Белоярского района (далее - УКС)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</si>
  <si>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</si>
  <si>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</si>
  <si>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</si>
  <si>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энергосбережению и повышению энергетической эффективности (2.1)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</si>
  <si>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</si>
  <si>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</si>
  <si>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</si>
  <si>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</si>
  <si>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</si>
  <si>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</si>
  <si>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АГРС г.Белоярский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</si>
  <si>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</si>
  <si>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</si>
  <si>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</si>
  <si>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Организация благоустройства и озеленения территории городского поселения Белоярский (5.1, 5.3, 5.4)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</si>
  <si>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</si>
  <si>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</si>
  <si>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</si>
  <si>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</si>
  <si>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</si>
  <si>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</si>
  <si>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r>
      <t xml:space="preserve">225 768,4 </t>
    </r>
    <r>
      <rPr>
        <sz val="8"/>
        <color indexed="8"/>
        <rFont val="Calibri"/>
        <family val="2"/>
        <charset val="204"/>
      </rPr>
      <t>*</t>
    </r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</si>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</sst>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3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0" fontId="0" fillId="0" borderId="0" xfId="0" applyFont="1" applyBorder="1"/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0" fillId="3" borderId="0" xfId="0" applyNumberFormat="1" applyFill="1"/>
    <xf numFmtId="0" fontId="1" fillId="2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="120" zoomScaleNormal="100" zoomScaleSheetLayoutView="120" workbookViewId="0">
      <selection activeCell="B29" sqref="B29"/>
    </sheetView>
  </sheetViews>
  <sheetFormatPr defaultRowHeight="15" x14ac:dyDescent="0.25"/>
  <cols>
    <col min="2" max="2" width="46.140625" customWidth="1"/>
    <col min="3" max="3" width="24.85546875" customWidth="1"/>
    <col min="4" max="4" width="27.42578125" customWidth="1"/>
    <col min="5" max="5" width="19.140625" customWidth="1"/>
    <col min="6" max="6" width="12.5703125" customWidth="1"/>
    <col min="7" max="7" width="11.85546875" customWidth="1"/>
    <col min="8" max="8" width="12" customWidth="1"/>
    <col min="9" max="9" width="11.140625" customWidth="1"/>
    <col min="10" max="10" width="12.5703125" customWidth="1"/>
    <col min="11" max="11" width="19.28515625" customWidth="1"/>
    <col min="12" max="12" width="16.85546875" customWidth="1"/>
    <col min="13" max="13" width="12.7109375" customWidth="1"/>
  </cols>
  <sheetData>
    <row r="1" spans="1:10" ht="63" customHeight="1" x14ac:dyDescent="0.25">
      <c r="G1" s="67" t="s">
        <v>30</v>
      </c>
      <c r="H1" s="67"/>
      <c r="I1" s="67"/>
      <c r="J1" s="67"/>
    </row>
    <row r="2" spans="1:10" ht="39" customHeight="1" x14ac:dyDescent="0.25">
      <c r="A2" s="70" t="s">
        <v>31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24" customHeight="1" x14ac:dyDescent="0.25">
      <c r="A3" s="68" t="s">
        <v>23</v>
      </c>
      <c r="B3" s="68" t="s">
        <v>24</v>
      </c>
      <c r="C3" s="68" t="s">
        <v>25</v>
      </c>
      <c r="D3" s="68" t="s">
        <v>9</v>
      </c>
      <c r="E3" s="68" t="s">
        <v>11</v>
      </c>
      <c r="F3" s="68"/>
      <c r="G3" s="68"/>
      <c r="H3" s="68"/>
      <c r="I3" s="68"/>
      <c r="J3" s="68"/>
    </row>
    <row r="4" spans="1:10" x14ac:dyDescent="0.25">
      <c r="A4" s="68"/>
      <c r="B4" s="68"/>
      <c r="C4" s="68"/>
      <c r="D4" s="68"/>
      <c r="E4" s="68" t="s">
        <v>10</v>
      </c>
      <c r="F4" s="68"/>
      <c r="G4" s="68"/>
      <c r="H4" s="68"/>
      <c r="I4" s="68"/>
      <c r="J4" s="68"/>
    </row>
    <row r="5" spans="1:10" ht="29.25" customHeight="1" x14ac:dyDescent="0.25">
      <c r="A5" s="68"/>
      <c r="B5" s="68"/>
      <c r="C5" s="68"/>
      <c r="D5" s="68"/>
      <c r="E5" s="68"/>
      <c r="F5" s="24" t="s">
        <v>12</v>
      </c>
      <c r="G5" s="24" t="s">
        <v>13</v>
      </c>
      <c r="H5" s="24" t="s">
        <v>14</v>
      </c>
      <c r="I5" s="24" t="s">
        <v>15</v>
      </c>
      <c r="J5" s="24" t="s">
        <v>16</v>
      </c>
    </row>
    <row r="6" spans="1:10" x14ac:dyDescent="0.25">
      <c r="A6" s="72" t="s">
        <v>8</v>
      </c>
      <c r="B6" s="73"/>
      <c r="C6" s="73"/>
      <c r="D6" s="73"/>
      <c r="E6" s="73"/>
      <c r="F6" s="73"/>
      <c r="G6" s="73"/>
      <c r="H6" s="73"/>
      <c r="I6" s="73"/>
      <c r="J6" s="74"/>
    </row>
    <row r="7" spans="1:10" ht="26.25" customHeight="1" x14ac:dyDescent="0.25">
      <c r="A7" s="68">
        <v>1</v>
      </c>
      <c r="B7" s="69" t="s">
        <v>58</v>
      </c>
      <c r="C7" s="68" t="s">
        <v>32</v>
      </c>
      <c r="D7" s="54" t="s">
        <v>1</v>
      </c>
      <c r="E7" s="38">
        <f>SUM(E8:E9)</f>
        <v>49984.6</v>
      </c>
      <c r="F7" s="53">
        <f>F8+F9</f>
        <v>49984.6</v>
      </c>
      <c r="G7" s="58">
        <f>G9+G8</f>
        <v>0</v>
      </c>
      <c r="H7" s="58">
        <f>H9+H8</f>
        <v>0</v>
      </c>
      <c r="I7" s="58">
        <f>I9+I8</f>
        <v>0</v>
      </c>
      <c r="J7" s="58">
        <f>J9+J8</f>
        <v>0</v>
      </c>
    </row>
    <row r="8" spans="1:10" ht="32.25" customHeight="1" x14ac:dyDescent="0.25">
      <c r="A8" s="68"/>
      <c r="B8" s="69"/>
      <c r="C8" s="68"/>
      <c r="D8" s="55" t="s">
        <v>2</v>
      </c>
      <c r="E8" s="9">
        <f t="shared" ref="E8:E13" si="0">SUM(F8:J8)</f>
        <v>38195.199999999997</v>
      </c>
      <c r="F8" s="5">
        <v>38195.199999999997</v>
      </c>
      <c r="G8" s="56">
        <v>0</v>
      </c>
      <c r="H8" s="56">
        <v>0</v>
      </c>
      <c r="I8" s="56">
        <v>0</v>
      </c>
      <c r="J8" s="56">
        <v>0</v>
      </c>
    </row>
    <row r="9" spans="1:10" ht="24.75" customHeight="1" x14ac:dyDescent="0.25">
      <c r="A9" s="68"/>
      <c r="B9" s="69"/>
      <c r="C9" s="68"/>
      <c r="D9" s="55" t="s">
        <v>3</v>
      </c>
      <c r="E9" s="9">
        <f>SUM(F9:J9)</f>
        <v>11789.4</v>
      </c>
      <c r="F9" s="5">
        <f>F10+F11+F12+F13+F16+F17</f>
        <v>11789.4</v>
      </c>
      <c r="G9" s="56">
        <v>0</v>
      </c>
      <c r="H9" s="56">
        <v>0</v>
      </c>
      <c r="I9" s="56">
        <v>0</v>
      </c>
      <c r="J9" s="56">
        <v>0</v>
      </c>
    </row>
    <row r="10" spans="1:10" ht="15.75" customHeight="1" x14ac:dyDescent="0.25">
      <c r="A10" s="59" t="s">
        <v>40</v>
      </c>
      <c r="B10" s="42" t="s">
        <v>41</v>
      </c>
      <c r="C10" s="40" t="s">
        <v>7</v>
      </c>
      <c r="D10" s="1" t="s">
        <v>3</v>
      </c>
      <c r="E10" s="7">
        <f t="shared" si="0"/>
        <v>500</v>
      </c>
      <c r="F10" s="7">
        <v>500</v>
      </c>
      <c r="G10" s="56">
        <v>0</v>
      </c>
      <c r="H10" s="6">
        <v>0</v>
      </c>
      <c r="I10" s="6">
        <v>0</v>
      </c>
      <c r="J10" s="6">
        <v>0</v>
      </c>
    </row>
    <row r="11" spans="1:10" ht="15.75" customHeight="1" x14ac:dyDescent="0.25">
      <c r="A11" s="40" t="s">
        <v>42</v>
      </c>
      <c r="B11" s="42" t="s">
        <v>43</v>
      </c>
      <c r="C11" s="40" t="s">
        <v>7</v>
      </c>
      <c r="D11" s="1" t="s">
        <v>3</v>
      </c>
      <c r="E11" s="7">
        <f t="shared" si="0"/>
        <v>1500</v>
      </c>
      <c r="F11" s="7">
        <v>1500</v>
      </c>
      <c r="G11" s="56">
        <v>0</v>
      </c>
      <c r="H11" s="6">
        <v>0</v>
      </c>
      <c r="I11" s="6">
        <v>0</v>
      </c>
      <c r="J11" s="6">
        <v>0</v>
      </c>
    </row>
    <row r="12" spans="1:10" ht="15.75" customHeight="1" x14ac:dyDescent="0.25">
      <c r="A12" s="40" t="s">
        <v>44</v>
      </c>
      <c r="B12" s="42" t="s">
        <v>51</v>
      </c>
      <c r="C12" s="40" t="s">
        <v>7</v>
      </c>
      <c r="D12" s="1" t="s">
        <v>3</v>
      </c>
      <c r="E12" s="7">
        <f t="shared" si="0"/>
        <v>500</v>
      </c>
      <c r="F12" s="7">
        <v>500</v>
      </c>
      <c r="G12" s="56">
        <v>0</v>
      </c>
      <c r="H12" s="6">
        <v>0</v>
      </c>
      <c r="I12" s="6">
        <v>0</v>
      </c>
      <c r="J12" s="6">
        <v>0</v>
      </c>
    </row>
    <row r="13" spans="1:10" ht="15.75" customHeight="1" x14ac:dyDescent="0.25">
      <c r="A13" s="40" t="s">
        <v>45</v>
      </c>
      <c r="B13" s="42" t="s">
        <v>52</v>
      </c>
      <c r="C13" s="40" t="s">
        <v>7</v>
      </c>
      <c r="D13" s="1" t="s">
        <v>3</v>
      </c>
      <c r="E13" s="7">
        <f t="shared" si="0"/>
        <v>6513.1</v>
      </c>
      <c r="F13" s="7">
        <v>6513.1</v>
      </c>
      <c r="G13" s="56">
        <v>0</v>
      </c>
      <c r="H13" s="6">
        <v>0</v>
      </c>
      <c r="I13" s="6">
        <v>0</v>
      </c>
      <c r="J13" s="6">
        <v>0</v>
      </c>
    </row>
    <row r="14" spans="1:10" ht="14.25" customHeight="1" x14ac:dyDescent="0.25">
      <c r="A14" s="79" t="s">
        <v>6</v>
      </c>
      <c r="B14" s="82" t="s">
        <v>33</v>
      </c>
      <c r="C14" s="85" t="s">
        <v>7</v>
      </c>
      <c r="D14" s="33" t="s">
        <v>1</v>
      </c>
      <c r="E14" s="32">
        <f>SUM(E15+E16)</f>
        <v>40205.5</v>
      </c>
      <c r="F14" s="32">
        <f t="shared" ref="F14:J14" si="1">F15+F16</f>
        <v>40205.5</v>
      </c>
      <c r="G14" s="34">
        <f t="shared" si="1"/>
        <v>0</v>
      </c>
      <c r="H14" s="34">
        <f t="shared" si="1"/>
        <v>0</v>
      </c>
      <c r="I14" s="34">
        <f t="shared" si="1"/>
        <v>0</v>
      </c>
      <c r="J14" s="34">
        <f t="shared" si="1"/>
        <v>0</v>
      </c>
    </row>
    <row r="15" spans="1:10" ht="14.25" customHeight="1" x14ac:dyDescent="0.25">
      <c r="A15" s="80"/>
      <c r="B15" s="83"/>
      <c r="C15" s="86"/>
      <c r="D15" s="1" t="s">
        <v>2</v>
      </c>
      <c r="E15" s="7">
        <f>SUM(F15:J15)</f>
        <v>38195.199999999997</v>
      </c>
      <c r="F15" s="7">
        <v>38195.199999999997</v>
      </c>
      <c r="G15" s="6">
        <v>0</v>
      </c>
      <c r="H15" s="6">
        <v>0</v>
      </c>
      <c r="I15" s="6">
        <v>0</v>
      </c>
      <c r="J15" s="6">
        <v>0</v>
      </c>
    </row>
    <row r="16" spans="1:10" ht="15.75" customHeight="1" x14ac:dyDescent="0.25">
      <c r="A16" s="81"/>
      <c r="B16" s="84"/>
      <c r="C16" s="81"/>
      <c r="D16" s="1" t="s">
        <v>3</v>
      </c>
      <c r="E16" s="7">
        <f>SUM(F16:J16)</f>
        <v>2010.3</v>
      </c>
      <c r="F16" s="7">
        <v>2010.3</v>
      </c>
      <c r="G16" s="6">
        <v>0</v>
      </c>
      <c r="H16" s="6">
        <v>0</v>
      </c>
      <c r="I16" s="6">
        <v>0</v>
      </c>
      <c r="J16" s="6">
        <v>0</v>
      </c>
    </row>
    <row r="17" spans="1:11" ht="15.75" customHeight="1" x14ac:dyDescent="0.25">
      <c r="A17" s="64" t="s">
        <v>49</v>
      </c>
      <c r="B17" s="63" t="s">
        <v>50</v>
      </c>
      <c r="C17" s="64" t="s">
        <v>0</v>
      </c>
      <c r="D17" s="1" t="s">
        <v>3</v>
      </c>
      <c r="E17" s="7">
        <f t="shared" ref="E17" si="2">SUM(F17:J17)</f>
        <v>766</v>
      </c>
      <c r="F17" s="7">
        <v>766</v>
      </c>
      <c r="G17" s="6">
        <v>0</v>
      </c>
      <c r="H17" s="6">
        <v>0</v>
      </c>
      <c r="I17" s="6">
        <v>0</v>
      </c>
      <c r="J17" s="6">
        <v>0</v>
      </c>
    </row>
    <row r="18" spans="1:11" ht="48.75" customHeight="1" x14ac:dyDescent="0.25">
      <c r="A18" s="43">
        <v>2</v>
      </c>
      <c r="B18" s="41" t="s">
        <v>34</v>
      </c>
      <c r="C18" s="43" t="s">
        <v>0</v>
      </c>
      <c r="D18" s="27" t="s">
        <v>2</v>
      </c>
      <c r="E18" s="5">
        <f>SUM(F18:J18)</f>
        <v>1101.8</v>
      </c>
      <c r="F18" s="5">
        <v>359.9</v>
      </c>
      <c r="G18" s="5">
        <v>741.9</v>
      </c>
      <c r="H18" s="57">
        <v>0</v>
      </c>
      <c r="I18" s="57">
        <v>0</v>
      </c>
      <c r="J18" s="57">
        <v>0</v>
      </c>
    </row>
    <row r="19" spans="1:11" ht="15" customHeight="1" x14ac:dyDescent="0.25">
      <c r="A19" s="68">
        <v>3</v>
      </c>
      <c r="B19" s="69" t="s">
        <v>35</v>
      </c>
      <c r="C19" s="68" t="s">
        <v>0</v>
      </c>
      <c r="D19" s="33" t="s">
        <v>1</v>
      </c>
      <c r="E19" s="32">
        <f>SUM(E20+E21)</f>
        <v>66607.3</v>
      </c>
      <c r="F19" s="32">
        <f t="shared" ref="F19:J19" si="3">F20+F21</f>
        <v>28265</v>
      </c>
      <c r="G19" s="32">
        <f t="shared" si="3"/>
        <v>29980.3</v>
      </c>
      <c r="H19" s="32">
        <f t="shared" si="3"/>
        <v>2652.5</v>
      </c>
      <c r="I19" s="32">
        <f t="shared" si="3"/>
        <v>2785.1</v>
      </c>
      <c r="J19" s="32">
        <f t="shared" si="3"/>
        <v>2924.4</v>
      </c>
    </row>
    <row r="20" spans="1:11" x14ac:dyDescent="0.25">
      <c r="A20" s="68"/>
      <c r="B20" s="69"/>
      <c r="C20" s="68"/>
      <c r="D20" s="1" t="s">
        <v>2</v>
      </c>
      <c r="E20" s="7">
        <f>SUM(F20:J20)</f>
        <v>52806</v>
      </c>
      <c r="F20" s="7">
        <v>25863</v>
      </c>
      <c r="G20" s="7">
        <f>4556+22387</f>
        <v>26943</v>
      </c>
      <c r="H20" s="6">
        <v>0</v>
      </c>
      <c r="I20" s="6">
        <v>0</v>
      </c>
      <c r="J20" s="6">
        <v>0</v>
      </c>
    </row>
    <row r="21" spans="1:11" x14ac:dyDescent="0.25">
      <c r="A21" s="68"/>
      <c r="B21" s="69"/>
      <c r="C21" s="68"/>
      <c r="D21" s="1" t="s">
        <v>3</v>
      </c>
      <c r="E21" s="7">
        <f>SUM(F21:J21)</f>
        <v>13801.3</v>
      </c>
      <c r="F21" s="7">
        <v>2402</v>
      </c>
      <c r="G21" s="4">
        <v>3037.3</v>
      </c>
      <c r="H21" s="7">
        <v>2652.5</v>
      </c>
      <c r="I21" s="4">
        <v>2785.1</v>
      </c>
      <c r="J21" s="7">
        <v>2924.4</v>
      </c>
    </row>
    <row r="22" spans="1:11" x14ac:dyDescent="0.25">
      <c r="A22" s="88"/>
      <c r="B22" s="91" t="s">
        <v>4</v>
      </c>
      <c r="C22" s="88"/>
      <c r="D22" s="3" t="s">
        <v>1</v>
      </c>
      <c r="E22" s="14">
        <f>SUM(E23:E24)</f>
        <v>117693.7</v>
      </c>
      <c r="F22" s="14">
        <f t="shared" ref="F22:J22" si="4">SUM(F23:F24)</f>
        <v>78609.5</v>
      </c>
      <c r="G22" s="14">
        <f t="shared" si="4"/>
        <v>30722.2</v>
      </c>
      <c r="H22" s="14">
        <f t="shared" si="4"/>
        <v>2652.5</v>
      </c>
      <c r="I22" s="14">
        <f t="shared" si="4"/>
        <v>2785.1</v>
      </c>
      <c r="J22" s="14">
        <f t="shared" si="4"/>
        <v>2924.4</v>
      </c>
      <c r="K22" s="17"/>
    </row>
    <row r="23" spans="1:11" x14ac:dyDescent="0.25">
      <c r="A23" s="89"/>
      <c r="B23" s="92"/>
      <c r="C23" s="89"/>
      <c r="D23" s="3" t="s">
        <v>2</v>
      </c>
      <c r="E23" s="14">
        <f>SUM(F23:J23)</f>
        <v>92103</v>
      </c>
      <c r="F23" s="14">
        <f>F8+F18+F20</f>
        <v>64418.1</v>
      </c>
      <c r="G23" s="14">
        <f>G8+G18+G20</f>
        <v>27684.9</v>
      </c>
      <c r="H23" s="15">
        <f t="shared" ref="H23:J23" si="5">H8+H18+H20</f>
        <v>0</v>
      </c>
      <c r="I23" s="15">
        <f t="shared" si="5"/>
        <v>0</v>
      </c>
      <c r="J23" s="15">
        <f t="shared" si="5"/>
        <v>0</v>
      </c>
      <c r="K23" s="17"/>
    </row>
    <row r="24" spans="1:11" x14ac:dyDescent="0.25">
      <c r="A24" s="90"/>
      <c r="B24" s="93"/>
      <c r="C24" s="90"/>
      <c r="D24" s="3" t="s">
        <v>3</v>
      </c>
      <c r="E24" s="14">
        <f>SUM(F24:J24)</f>
        <v>25590.7</v>
      </c>
      <c r="F24" s="14">
        <f>F9+F21</f>
        <v>14191.4</v>
      </c>
      <c r="G24" s="14">
        <f t="shared" ref="G24:J24" si="6">G9+G10+G11+G12+G13+G16+G21</f>
        <v>3037.3</v>
      </c>
      <c r="H24" s="14">
        <f t="shared" si="6"/>
        <v>2652.5</v>
      </c>
      <c r="I24" s="14">
        <f t="shared" si="6"/>
        <v>2785.1</v>
      </c>
      <c r="J24" s="14">
        <f t="shared" si="6"/>
        <v>2924.4</v>
      </c>
      <c r="K24" s="17"/>
    </row>
    <row r="25" spans="1:11" x14ac:dyDescent="0.25">
      <c r="A25" s="87" t="s">
        <v>5</v>
      </c>
      <c r="B25" s="87"/>
      <c r="C25" s="87"/>
      <c r="D25" s="87"/>
      <c r="E25" s="87"/>
      <c r="F25" s="87"/>
      <c r="G25" s="87"/>
      <c r="H25" s="87"/>
      <c r="I25" s="87"/>
      <c r="J25" s="87"/>
      <c r="K25" s="2"/>
    </row>
    <row r="26" spans="1:11" ht="29.25" customHeight="1" x14ac:dyDescent="0.25">
      <c r="A26" s="43">
        <v>1</v>
      </c>
      <c r="B26" s="44" t="s">
        <v>36</v>
      </c>
      <c r="C26" s="43" t="s">
        <v>0</v>
      </c>
      <c r="D26" s="27" t="s">
        <v>3</v>
      </c>
      <c r="E26" s="5">
        <f>SUM(F26:J26)</f>
        <v>1059.1999999999998</v>
      </c>
      <c r="F26" s="57">
        <v>0</v>
      </c>
      <c r="G26" s="57">
        <v>0</v>
      </c>
      <c r="H26" s="5">
        <v>336</v>
      </c>
      <c r="I26" s="5">
        <v>352.8</v>
      </c>
      <c r="J26" s="5">
        <v>370.4</v>
      </c>
    </row>
    <row r="27" spans="1:11" ht="18.75" customHeight="1" x14ac:dyDescent="0.25">
      <c r="A27" s="51"/>
      <c r="B27" s="49" t="s">
        <v>17</v>
      </c>
      <c r="C27" s="50"/>
      <c r="D27" s="3" t="s">
        <v>3</v>
      </c>
      <c r="E27" s="14">
        <f>SUM(F27:J27)</f>
        <v>1059.1999999999998</v>
      </c>
      <c r="F27" s="15">
        <f t="shared" ref="F27" si="7">G26</f>
        <v>0</v>
      </c>
      <c r="G27" s="15">
        <f>G26</f>
        <v>0</v>
      </c>
      <c r="H27" s="14">
        <f>H26</f>
        <v>336</v>
      </c>
      <c r="I27" s="14">
        <f>I26</f>
        <v>352.8</v>
      </c>
      <c r="J27" s="14">
        <f>J26</f>
        <v>370.4</v>
      </c>
      <c r="K27" s="17"/>
    </row>
    <row r="28" spans="1:11" x14ac:dyDescent="0.25">
      <c r="A28" s="72" t="s">
        <v>26</v>
      </c>
      <c r="B28" s="96"/>
      <c r="C28" s="96"/>
      <c r="D28" s="96"/>
      <c r="E28" s="96"/>
      <c r="F28" s="96"/>
      <c r="G28" s="96"/>
      <c r="H28" s="96"/>
      <c r="I28" s="96"/>
      <c r="J28" s="97"/>
    </row>
    <row r="29" spans="1:11" ht="28.5" customHeight="1" x14ac:dyDescent="0.25">
      <c r="A29" s="45">
        <v>1</v>
      </c>
      <c r="B29" s="44" t="s">
        <v>53</v>
      </c>
      <c r="C29" s="45" t="s">
        <v>0</v>
      </c>
      <c r="D29" s="1" t="s">
        <v>3</v>
      </c>
      <c r="E29" s="5">
        <f>F29+G29+H29+I29+J29</f>
        <v>2188.4</v>
      </c>
      <c r="F29" s="5">
        <v>1838.1</v>
      </c>
      <c r="G29" s="52">
        <v>350.3</v>
      </c>
      <c r="H29" s="37">
        <v>0</v>
      </c>
      <c r="I29" s="37">
        <v>0</v>
      </c>
      <c r="J29" s="37">
        <v>0</v>
      </c>
    </row>
    <row r="30" spans="1:11" ht="24.75" customHeight="1" x14ac:dyDescent="0.25">
      <c r="A30" s="46"/>
      <c r="B30" s="50" t="s">
        <v>18</v>
      </c>
      <c r="C30" s="45"/>
      <c r="D30" s="3" t="s">
        <v>3</v>
      </c>
      <c r="E30" s="16">
        <f t="shared" ref="E30:J30" si="8">E29</f>
        <v>2188.4</v>
      </c>
      <c r="F30" s="14">
        <f t="shared" si="8"/>
        <v>1838.1</v>
      </c>
      <c r="G30" s="60">
        <f t="shared" si="8"/>
        <v>350.3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7"/>
    </row>
    <row r="31" spans="1:11" x14ac:dyDescent="0.25">
      <c r="A31" s="87" t="s">
        <v>27</v>
      </c>
      <c r="B31" s="101"/>
      <c r="C31" s="101"/>
      <c r="D31" s="101"/>
      <c r="E31" s="101"/>
      <c r="F31" s="101"/>
      <c r="G31" s="101"/>
      <c r="H31" s="101"/>
      <c r="I31" s="101"/>
      <c r="J31" s="101"/>
    </row>
    <row r="32" spans="1:11" x14ac:dyDescent="0.25">
      <c r="A32" s="98">
        <v>1</v>
      </c>
      <c r="B32" s="105" t="s">
        <v>37</v>
      </c>
      <c r="C32" s="68" t="s">
        <v>22</v>
      </c>
      <c r="D32" s="33" t="s">
        <v>1</v>
      </c>
      <c r="E32" s="38">
        <f>F32+G32+H32+I32+J32</f>
        <v>419354.3</v>
      </c>
      <c r="F32" s="38">
        <v>419354.3</v>
      </c>
      <c r="G32" s="39">
        <f>G36+G34+G33</f>
        <v>0</v>
      </c>
      <c r="H32" s="39">
        <f>H36+H34+H33</f>
        <v>0</v>
      </c>
      <c r="I32" s="39">
        <f>I36+I34+I33</f>
        <v>0</v>
      </c>
      <c r="J32" s="39">
        <f>J36+J34+J33</f>
        <v>0</v>
      </c>
    </row>
    <row r="33" spans="1:13" ht="12.75" customHeight="1" x14ac:dyDescent="0.25">
      <c r="A33" s="99"/>
      <c r="B33" s="106"/>
      <c r="C33" s="68"/>
      <c r="D33" s="1" t="s">
        <v>20</v>
      </c>
      <c r="E33" s="9">
        <f>F33+G33+H33+I33+J33</f>
        <v>192054.8</v>
      </c>
      <c r="F33" s="9">
        <v>192054.8</v>
      </c>
      <c r="G33" s="8">
        <v>0</v>
      </c>
      <c r="H33" s="8">
        <v>0</v>
      </c>
      <c r="I33" s="23">
        <v>0</v>
      </c>
      <c r="J33" s="23">
        <v>0</v>
      </c>
    </row>
    <row r="34" spans="1:13" ht="8.25" customHeight="1" x14ac:dyDescent="0.25">
      <c r="A34" s="99"/>
      <c r="B34" s="106"/>
      <c r="C34" s="68"/>
      <c r="D34" s="105" t="s">
        <v>2</v>
      </c>
      <c r="E34" s="75">
        <v>225768.4</v>
      </c>
      <c r="F34" s="75" t="s">
        <v>54</v>
      </c>
      <c r="G34" s="77">
        <v>0</v>
      </c>
      <c r="H34" s="77">
        <v>0</v>
      </c>
      <c r="I34" s="98">
        <v>0</v>
      </c>
      <c r="J34" s="98">
        <v>0</v>
      </c>
    </row>
    <row r="35" spans="1:13" ht="9.75" customHeight="1" x14ac:dyDescent="0.25">
      <c r="A35" s="99"/>
      <c r="B35" s="106"/>
      <c r="C35" s="68"/>
      <c r="D35" s="108"/>
      <c r="E35" s="76"/>
      <c r="F35" s="76"/>
      <c r="G35" s="78"/>
      <c r="H35" s="78"/>
      <c r="I35" s="100"/>
      <c r="J35" s="100"/>
    </row>
    <row r="36" spans="1:13" x14ac:dyDescent="0.25">
      <c r="A36" s="100"/>
      <c r="B36" s="107"/>
      <c r="C36" s="68"/>
      <c r="D36" s="1" t="s">
        <v>3</v>
      </c>
      <c r="E36" s="9">
        <f>F36+G36+H36+I36+J36</f>
        <v>1531.1</v>
      </c>
      <c r="F36" s="9">
        <v>1531.1</v>
      </c>
      <c r="G36" s="8">
        <v>0</v>
      </c>
      <c r="H36" s="8">
        <v>0</v>
      </c>
      <c r="I36" s="23">
        <v>0</v>
      </c>
      <c r="J36" s="23">
        <v>0</v>
      </c>
    </row>
    <row r="37" spans="1:13" x14ac:dyDescent="0.25">
      <c r="A37" s="87"/>
      <c r="B37" s="104" t="s">
        <v>28</v>
      </c>
      <c r="C37" s="104"/>
      <c r="D37" s="3" t="s">
        <v>1</v>
      </c>
      <c r="E37" s="14">
        <f t="shared" ref="E37:J37" si="9">E38+E39+E40</f>
        <v>419354.29999999993</v>
      </c>
      <c r="F37" s="13">
        <f>419354.3</f>
        <v>419354.3</v>
      </c>
      <c r="G37" s="25">
        <f t="shared" si="9"/>
        <v>0</v>
      </c>
      <c r="H37" s="11">
        <f t="shared" si="9"/>
        <v>0</v>
      </c>
      <c r="I37" s="25">
        <f t="shared" si="9"/>
        <v>0</v>
      </c>
      <c r="J37" s="25">
        <f t="shared" si="9"/>
        <v>0</v>
      </c>
      <c r="K37" s="17"/>
    </row>
    <row r="38" spans="1:13" x14ac:dyDescent="0.25">
      <c r="A38" s="87"/>
      <c r="B38" s="104"/>
      <c r="C38" s="104"/>
      <c r="D38" s="3" t="s">
        <v>20</v>
      </c>
      <c r="E38" s="14">
        <f>SUM(F38:J38)</f>
        <v>192054.8</v>
      </c>
      <c r="F38" s="13">
        <f t="shared" ref="F38:J38" si="10">F33</f>
        <v>192054.8</v>
      </c>
      <c r="G38" s="15">
        <f t="shared" si="10"/>
        <v>0</v>
      </c>
      <c r="H38" s="11">
        <f t="shared" si="10"/>
        <v>0</v>
      </c>
      <c r="I38" s="15">
        <f t="shared" si="10"/>
        <v>0</v>
      </c>
      <c r="J38" s="15">
        <f t="shared" si="10"/>
        <v>0</v>
      </c>
      <c r="K38" s="17"/>
    </row>
    <row r="39" spans="1:13" x14ac:dyDescent="0.25">
      <c r="A39" s="87"/>
      <c r="B39" s="104"/>
      <c r="C39" s="104"/>
      <c r="D39" s="3" t="s">
        <v>2</v>
      </c>
      <c r="E39" s="14">
        <f>SUM(F39:J39)</f>
        <v>225768.4</v>
      </c>
      <c r="F39" s="14">
        <v>225768.4</v>
      </c>
      <c r="G39" s="15">
        <f>G34</f>
        <v>0</v>
      </c>
      <c r="H39" s="11">
        <f>H34</f>
        <v>0</v>
      </c>
      <c r="I39" s="15">
        <f>I34</f>
        <v>0</v>
      </c>
      <c r="J39" s="15">
        <f>J34</f>
        <v>0</v>
      </c>
      <c r="K39" s="17"/>
    </row>
    <row r="40" spans="1:13" x14ac:dyDescent="0.25">
      <c r="A40" s="87"/>
      <c r="B40" s="104"/>
      <c r="C40" s="104"/>
      <c r="D40" s="3" t="s">
        <v>3</v>
      </c>
      <c r="E40" s="14">
        <f>SUM(F40:J40)</f>
        <v>1531.1</v>
      </c>
      <c r="F40" s="13">
        <f t="shared" ref="F40" si="11">F36</f>
        <v>1531.1</v>
      </c>
      <c r="G40" s="15">
        <f t="shared" ref="G40:H40" si="12">G36</f>
        <v>0</v>
      </c>
      <c r="H40" s="11">
        <f t="shared" si="12"/>
        <v>0</v>
      </c>
      <c r="I40" s="15">
        <f t="shared" ref="I40:J40" si="13">I36</f>
        <v>0</v>
      </c>
      <c r="J40" s="15">
        <f t="shared" si="13"/>
        <v>0</v>
      </c>
      <c r="K40" s="17"/>
    </row>
    <row r="41" spans="1:13" x14ac:dyDescent="0.25">
      <c r="A41" s="102" t="s">
        <v>29</v>
      </c>
      <c r="B41" s="103"/>
      <c r="C41" s="103"/>
      <c r="D41" s="103"/>
      <c r="E41" s="103"/>
      <c r="F41" s="103"/>
      <c r="G41" s="103"/>
      <c r="H41" s="103"/>
      <c r="I41" s="103"/>
      <c r="J41" s="103"/>
    </row>
    <row r="42" spans="1:13" ht="31.5" customHeight="1" x14ac:dyDescent="0.25">
      <c r="A42" s="66">
        <v>1</v>
      </c>
      <c r="B42" s="44" t="s">
        <v>47</v>
      </c>
      <c r="C42" s="47" t="s">
        <v>21</v>
      </c>
      <c r="D42" s="26" t="s">
        <v>3</v>
      </c>
      <c r="E42" s="5">
        <f>SUM(F42:J42)</f>
        <v>38948</v>
      </c>
      <c r="F42" s="12">
        <v>19813.400000000001</v>
      </c>
      <c r="G42" s="9">
        <v>19134.599999999999</v>
      </c>
      <c r="H42" s="8">
        <v>0</v>
      </c>
      <c r="I42" s="8">
        <f t="shared" ref="H42:J44" si="14">H42*1.05</f>
        <v>0</v>
      </c>
      <c r="J42" s="8">
        <f t="shared" si="14"/>
        <v>0</v>
      </c>
    </row>
    <row r="43" spans="1:13" ht="39" customHeight="1" x14ac:dyDescent="0.25">
      <c r="A43" s="66">
        <v>2</v>
      </c>
      <c r="B43" s="27" t="s">
        <v>38</v>
      </c>
      <c r="C43" s="30" t="s">
        <v>0</v>
      </c>
      <c r="D43" s="27" t="s">
        <v>3</v>
      </c>
      <c r="E43" s="5">
        <f>F43+G43+H43+I43+J43</f>
        <v>19467.699999999997</v>
      </c>
      <c r="F43" s="12">
        <v>9902.4</v>
      </c>
      <c r="G43" s="9">
        <v>9565.2999999999993</v>
      </c>
      <c r="H43" s="8">
        <v>0</v>
      </c>
      <c r="I43" s="8">
        <f t="shared" si="14"/>
        <v>0</v>
      </c>
      <c r="J43" s="8">
        <f t="shared" si="14"/>
        <v>0</v>
      </c>
    </row>
    <row r="44" spans="1:13" ht="33" customHeight="1" x14ac:dyDescent="0.25">
      <c r="A44" s="66">
        <v>3</v>
      </c>
      <c r="B44" s="27" t="s">
        <v>46</v>
      </c>
      <c r="C44" s="37" t="s">
        <v>0</v>
      </c>
      <c r="D44" s="27" t="s">
        <v>3</v>
      </c>
      <c r="E44" s="5">
        <f>F44+G44+H44+I44+J44</f>
        <v>6392.2000000000007</v>
      </c>
      <c r="F44" s="5">
        <v>3028.4</v>
      </c>
      <c r="G44" s="9">
        <v>3363.8</v>
      </c>
      <c r="H44" s="8">
        <v>0</v>
      </c>
      <c r="I44" s="8">
        <v>0</v>
      </c>
      <c r="J44" s="8">
        <f t="shared" si="14"/>
        <v>0</v>
      </c>
    </row>
    <row r="45" spans="1:13" ht="21.75" customHeight="1" x14ac:dyDescent="0.25">
      <c r="A45" s="46"/>
      <c r="B45" s="62" t="s">
        <v>39</v>
      </c>
      <c r="C45" s="48"/>
      <c r="D45" s="10" t="s">
        <v>3</v>
      </c>
      <c r="E45" s="16">
        <f>SUM(F45:J45)</f>
        <v>64807.9</v>
      </c>
      <c r="F45" s="16">
        <f>F42+F43+F44</f>
        <v>32744.200000000004</v>
      </c>
      <c r="G45" s="16">
        <f>G42+G43+G44</f>
        <v>32063.699999999997</v>
      </c>
      <c r="H45" s="18">
        <f>H42+H43+H44</f>
        <v>0</v>
      </c>
      <c r="I45" s="18">
        <f>I42+I43+I44</f>
        <v>0</v>
      </c>
      <c r="J45" s="18">
        <f>J42+J43+J44</f>
        <v>0</v>
      </c>
      <c r="K45" s="17"/>
    </row>
    <row r="46" spans="1:13" ht="15.75" customHeight="1" x14ac:dyDescent="0.25">
      <c r="A46" s="87"/>
      <c r="B46" s="94" t="s">
        <v>19</v>
      </c>
      <c r="C46" s="95"/>
      <c r="D46" s="10" t="s">
        <v>1</v>
      </c>
      <c r="E46" s="14">
        <f>F46+G46+H46+I46+J46</f>
        <v>605103.5</v>
      </c>
      <c r="F46" s="14">
        <f>F37+F27+F22+F30+F45</f>
        <v>532546.1</v>
      </c>
      <c r="G46" s="14">
        <f>G37+G27+G22+G30+G45</f>
        <v>63136.2</v>
      </c>
      <c r="H46" s="14">
        <f>H37+H27+H22+H30+H45</f>
        <v>2988.5</v>
      </c>
      <c r="I46" s="14">
        <f>I37+I27+I22+I30+I45</f>
        <v>3137.9</v>
      </c>
      <c r="J46" s="14">
        <f>J37+J27+J22+J30+J45</f>
        <v>3294.8</v>
      </c>
      <c r="K46" s="35"/>
      <c r="L46" s="17"/>
      <c r="M46" s="19"/>
    </row>
    <row r="47" spans="1:13" x14ac:dyDescent="0.25">
      <c r="A47" s="87"/>
      <c r="B47" s="94"/>
      <c r="C47" s="95"/>
      <c r="D47" s="10" t="s">
        <v>48</v>
      </c>
      <c r="E47" s="14">
        <f>E38</f>
        <v>192054.8</v>
      </c>
      <c r="F47" s="14">
        <f>F38</f>
        <v>192054.8</v>
      </c>
      <c r="G47" s="15">
        <f t="shared" ref="G47:J47" si="15">G38</f>
        <v>0</v>
      </c>
      <c r="H47" s="15">
        <f t="shared" si="15"/>
        <v>0</v>
      </c>
      <c r="I47" s="15">
        <f t="shared" si="15"/>
        <v>0</v>
      </c>
      <c r="J47" s="15">
        <f t="shared" si="15"/>
        <v>0</v>
      </c>
      <c r="K47" s="35"/>
      <c r="L47" s="17"/>
      <c r="M47" s="19"/>
    </row>
    <row r="48" spans="1:13" x14ac:dyDescent="0.25">
      <c r="A48" s="87"/>
      <c r="B48" s="94"/>
      <c r="C48" s="95"/>
      <c r="D48" s="10" t="s">
        <v>2</v>
      </c>
      <c r="E48" s="14">
        <f>E39+E23</f>
        <v>317871.40000000002</v>
      </c>
      <c r="F48" s="14">
        <f>F39+F23</f>
        <v>290186.5</v>
      </c>
      <c r="G48" s="14">
        <f>G39+G23</f>
        <v>27684.9</v>
      </c>
      <c r="H48" s="15">
        <f t="shared" ref="H48:J48" si="16">H39+H23</f>
        <v>0</v>
      </c>
      <c r="I48" s="15">
        <f t="shared" si="16"/>
        <v>0</v>
      </c>
      <c r="J48" s="15">
        <f t="shared" si="16"/>
        <v>0</v>
      </c>
      <c r="K48" s="35"/>
      <c r="L48" s="17"/>
      <c r="M48" s="19"/>
    </row>
    <row r="49" spans="1:13" ht="17.25" customHeight="1" x14ac:dyDescent="0.25">
      <c r="A49" s="87"/>
      <c r="B49" s="94"/>
      <c r="C49" s="95"/>
      <c r="D49" s="61" t="s">
        <v>3</v>
      </c>
      <c r="E49" s="16">
        <f>E40+E30+E27+E24+E45</f>
        <v>95177.3</v>
      </c>
      <c r="F49" s="16">
        <f>F40+F30+F27+F24+F45</f>
        <v>50304.800000000003</v>
      </c>
      <c r="G49" s="16">
        <f t="shared" ref="G49:J49" si="17">G40+G30+G27+G24+G45</f>
        <v>35451.299999999996</v>
      </c>
      <c r="H49" s="16">
        <f>H40+H30+H27+H24+H45</f>
        <v>2988.5</v>
      </c>
      <c r="I49" s="16">
        <f t="shared" si="17"/>
        <v>3137.9</v>
      </c>
      <c r="J49" s="16">
        <f t="shared" si="17"/>
        <v>3294.8</v>
      </c>
      <c r="K49" s="36"/>
      <c r="L49" s="28"/>
      <c r="M49" s="19"/>
    </row>
    <row r="50" spans="1:13" ht="17.25" customHeight="1" x14ac:dyDescent="0.25">
      <c r="A50" s="2"/>
      <c r="B50" s="2"/>
      <c r="C50" s="2"/>
      <c r="D50" s="29"/>
      <c r="E50" s="65"/>
      <c r="F50" s="2"/>
      <c r="G50" s="2"/>
      <c r="H50" s="2"/>
      <c r="I50" s="2"/>
      <c r="J50" s="2"/>
    </row>
    <row r="51" spans="1:13" x14ac:dyDescent="0.25">
      <c r="A51" s="31" t="s">
        <v>55</v>
      </c>
      <c r="B51" t="s">
        <v>56</v>
      </c>
      <c r="D51" s="21"/>
      <c r="E51" s="21"/>
      <c r="K51" s="109" t="s">
        <v>57</v>
      </c>
    </row>
    <row r="52" spans="1:13" ht="34.5" customHeight="1" x14ac:dyDescent="0.25">
      <c r="D52" s="20"/>
      <c r="E52" s="22"/>
    </row>
  </sheetData>
  <mergeCells count="42">
    <mergeCell ref="A46:A49"/>
    <mergeCell ref="B46:B49"/>
    <mergeCell ref="C46:C49"/>
    <mergeCell ref="A28:J28"/>
    <mergeCell ref="A32:A36"/>
    <mergeCell ref="A31:J31"/>
    <mergeCell ref="A41:J41"/>
    <mergeCell ref="C37:C40"/>
    <mergeCell ref="B37:B40"/>
    <mergeCell ref="A37:A40"/>
    <mergeCell ref="B32:B36"/>
    <mergeCell ref="C32:C36"/>
    <mergeCell ref="I34:I35"/>
    <mergeCell ref="J34:J35"/>
    <mergeCell ref="D34:D35"/>
    <mergeCell ref="E34:E35"/>
    <mergeCell ref="F34:F35"/>
    <mergeCell ref="G34:G35"/>
    <mergeCell ref="H34:H35"/>
    <mergeCell ref="A14:A16"/>
    <mergeCell ref="B14:B16"/>
    <mergeCell ref="C14:C16"/>
    <mergeCell ref="A25:J25"/>
    <mergeCell ref="C22:C24"/>
    <mergeCell ref="B22:B24"/>
    <mergeCell ref="A19:A21"/>
    <mergeCell ref="B19:B21"/>
    <mergeCell ref="C19:C21"/>
    <mergeCell ref="A22:A24"/>
    <mergeCell ref="G1:J1"/>
    <mergeCell ref="A7:A9"/>
    <mergeCell ref="B7:B9"/>
    <mergeCell ref="C7:C9"/>
    <mergeCell ref="E3:J3"/>
    <mergeCell ref="F4:J4"/>
    <mergeCell ref="B3:B5"/>
    <mergeCell ref="C3:C5"/>
    <mergeCell ref="A2:J2"/>
    <mergeCell ref="A6:J6"/>
    <mergeCell ref="A3:A5"/>
    <mergeCell ref="D3:D5"/>
    <mergeCell ref="E4:E5"/>
  </mergeCells>
  <phoneticPr fontId="0" type="noConversion"/>
  <pageMargins left="0.31496062992125984" right="0" top="0.59055118110236227" bottom="0.59055118110236227" header="0.19685039370078741" footer="0.31496062992125984"/>
  <pageSetup paperSize="9" scale="76" fitToHeight="2" orientation="landscape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2016-02-26T10:22:12Z</cp:lastPrinted>
  <dcterms:created xsi:type="dcterms:W3CDTF">2014-04-14T04:30:29Z</dcterms:created>
  <dcterms:modified xsi:type="dcterms:W3CDTF">2016-03-21T11:07:36Z</dcterms:modified>
</cp:coreProperties>
</file>